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 defaultThemeVersion="124226"/>
  <bookViews>
    <workbookView xWindow="480" yWindow="105" windowWidth="11355" windowHeight="8385" activeTab="0"/>
  </bookViews>
  <sheets>
    <sheet name="Travel Decision" sheetId="1" r:id="rId1"/>
  </sheets>
  <definedNames/>
  <calcPr calcId="191029" iterate="1" iterateCount="100" iterateDelta="0.001"/>
</workbook>
</file>

<file path=xl/sharedStrings.xml><?xml version="1.0" encoding="utf-8"?>
<sst xmlns="http://schemas.openxmlformats.org/spreadsheetml/2006/main" count="20" uniqueCount="19">
  <si>
    <t>Mileage</t>
  </si>
  <si>
    <t xml:space="preserve"> </t>
  </si>
  <si>
    <t>Rental/Day</t>
  </si>
  <si>
    <t>POV/mile</t>
  </si>
  <si>
    <t>Rental MPG</t>
  </si>
  <si>
    <t>PPG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</si>
  <si>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</si>
  <si>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</si>
  <si>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</si>
  <si>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</si>
  <si>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</si>
  <si>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</si>
  <si>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</si>
  <si>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</si>
  <si>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</si>
  <si>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</si>
  <si>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</si>
  <si>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01/01/2021)</t>
  </si>
  <si>
    <t>Updated 9.1.2021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</si>
</sst>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">
      <selection activeCell="A1" sqref="A1:M1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75" thickBo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8</v>
      </c>
      <c r="D2" s="3"/>
      <c r="E2" s="3" t="s">
        <v>9</v>
      </c>
      <c r="F2" s="3"/>
      <c r="G2" s="3" t="s">
        <v>13</v>
      </c>
      <c r="H2" s="2"/>
      <c r="I2" s="3" t="s">
        <v>10</v>
      </c>
      <c r="J2" s="3"/>
      <c r="K2" s="3" t="s">
        <v>14</v>
      </c>
      <c r="L2" s="3" t="s">
        <v>11</v>
      </c>
      <c r="M2" s="3" t="s">
        <v>12</v>
      </c>
    </row>
    <row r="3" spans="1:10" ht="13.5" thickTop="1">
      <c r="A3" s="1" t="s">
        <v>1</v>
      </c>
      <c r="E3" s="4"/>
      <c r="F3" s="4"/>
      <c r="I3" s="4"/>
      <c r="J3" s="4"/>
    </row>
    <row r="4" spans="1:13" ht="12.75">
      <c r="A4" s="1">
        <v>50</v>
      </c>
      <c r="C4" s="4">
        <f>A4*C40</f>
        <v>28.000000000000004</v>
      </c>
      <c r="E4" s="5">
        <f>A4/C44*C46+C42</f>
        <v>40.471428571428575</v>
      </c>
      <c r="F4" s="4"/>
      <c r="G4" s="6">
        <f>C4-E4</f>
        <v>-12.471428571428572</v>
      </c>
      <c r="I4" s="5">
        <f>A4/C44*C46+C42*2</f>
        <v>75.97142857142858</v>
      </c>
      <c r="J4" s="4"/>
      <c r="K4" s="4">
        <f>C4-I4</f>
        <v>-47.971428571428575</v>
      </c>
      <c r="L4" s="7"/>
      <c r="M4" s="7"/>
    </row>
    <row r="5" spans="1:13" ht="12.75">
      <c r="A5" s="1">
        <v>75</v>
      </c>
      <c r="C5" s="4">
        <f>A5*C40</f>
        <v>42.00000000000001</v>
      </c>
      <c r="E5" s="5">
        <f>A5/C44*C46+C42</f>
        <v>42.957142857142856</v>
      </c>
      <c r="F5" s="4"/>
      <c r="G5" s="6">
        <f>C5-E5</f>
        <v>-0.9571428571428484</v>
      </c>
      <c r="I5" s="5">
        <f>A5/C44*C46+C42*2</f>
        <v>78.45714285714286</v>
      </c>
      <c r="J5" s="4"/>
      <c r="K5" s="4">
        <f>C5-I5</f>
        <v>-36.45714285714285</v>
      </c>
      <c r="L5" s="7"/>
      <c r="M5" s="7"/>
    </row>
    <row r="6" spans="1:13" ht="12.75">
      <c r="A6" s="1">
        <v>100</v>
      </c>
      <c r="C6" s="4">
        <f>A6*C40</f>
        <v>56.00000000000001</v>
      </c>
      <c r="E6" s="5">
        <f>A6/C44*C46+C42</f>
        <v>45.44285714285714</v>
      </c>
      <c r="F6" s="4"/>
      <c r="G6" s="6">
        <f aca="true" t="shared" si="0" ref="G6:G36">C6-E6</f>
        <v>10.557142857142864</v>
      </c>
      <c r="I6" s="5">
        <f>A6/C44*C46+C42*2</f>
        <v>80.94285714285715</v>
      </c>
      <c r="J6" s="4"/>
      <c r="K6" s="4">
        <f aca="true" t="shared" si="1" ref="K6:K36">C6-I6</f>
        <v>-24.942857142857143</v>
      </c>
      <c r="L6" s="7">
        <f aca="true" t="shared" si="2" ref="L6:L36">E6/A6</f>
        <v>0.4544285714285714</v>
      </c>
      <c r="M6" s="7"/>
    </row>
    <row r="7" spans="1:13" ht="12.75">
      <c r="A7" s="1">
        <v>125</v>
      </c>
      <c r="C7" s="4">
        <f>A7*C40</f>
        <v>70</v>
      </c>
      <c r="E7" s="5">
        <f>A7/C44*C46+C42</f>
        <v>47.92857142857143</v>
      </c>
      <c r="F7" s="4"/>
      <c r="G7" s="6">
        <f t="shared" si="0"/>
        <v>22.07142857142857</v>
      </c>
      <c r="I7" s="5">
        <f>A7/C44*C46+C42*2</f>
        <v>83.42857142857143</v>
      </c>
      <c r="J7" s="4"/>
      <c r="K7" s="4">
        <f t="shared" si="1"/>
        <v>-13.42857142857143</v>
      </c>
      <c r="L7" s="7">
        <f t="shared" si="2"/>
        <v>0.38342857142857145</v>
      </c>
      <c r="M7" s="7"/>
    </row>
    <row r="8" spans="1:13" ht="12.75">
      <c r="A8" s="1">
        <v>150</v>
      </c>
      <c r="C8" s="4">
        <f>A8*C40</f>
        <v>84.00000000000001</v>
      </c>
      <c r="E8" s="5">
        <f>A8/C44*C46+C42</f>
        <v>50.41428571428571</v>
      </c>
      <c r="F8" s="4"/>
      <c r="G8" s="6">
        <f t="shared" si="0"/>
        <v>33.5857142857143</v>
      </c>
      <c r="I8" s="5">
        <f>A8/C44*C46+C42*2</f>
        <v>85.91428571428571</v>
      </c>
      <c r="J8" s="4"/>
      <c r="K8" s="4">
        <f t="shared" si="1"/>
        <v>-1.9142857142856968</v>
      </c>
      <c r="L8" s="7">
        <f t="shared" si="2"/>
        <v>0.33609523809523806</v>
      </c>
      <c r="M8" s="7"/>
    </row>
    <row r="9" spans="1:13" ht="12.75">
      <c r="A9" s="1">
        <v>175</v>
      </c>
      <c r="C9" s="4">
        <f>A9*C40</f>
        <v>98.00000000000001</v>
      </c>
      <c r="E9" s="5">
        <f>A9/C44*C46+C42</f>
        <v>52.9</v>
      </c>
      <c r="F9" s="4"/>
      <c r="G9" s="6">
        <f t="shared" si="0"/>
        <v>45.100000000000016</v>
      </c>
      <c r="I9" s="5">
        <f>A9/C44*C46+C42*2</f>
        <v>88.4</v>
      </c>
      <c r="J9" s="4"/>
      <c r="K9" s="4">
        <f t="shared" si="1"/>
        <v>9.600000000000009</v>
      </c>
      <c r="L9" s="7">
        <f t="shared" si="2"/>
        <v>0.30228571428571427</v>
      </c>
      <c r="M9" s="7">
        <f aca="true" t="shared" si="3" ref="M9:M36">I9/A9</f>
        <v>0.5051428571428572</v>
      </c>
    </row>
    <row r="10" spans="1:13" ht="12.75">
      <c r="A10" s="1">
        <v>200</v>
      </c>
      <c r="C10" s="4">
        <f>A10*C40</f>
        <v>112.00000000000001</v>
      </c>
      <c r="E10" s="8">
        <f>A10/C44*C46+C42</f>
        <v>55.385714285714286</v>
      </c>
      <c r="F10" s="9"/>
      <c r="G10" s="6">
        <f t="shared" si="0"/>
        <v>56.61428571428573</v>
      </c>
      <c r="I10" s="5">
        <f>A10/C44*C46+C42*2</f>
        <v>90.88571428571429</v>
      </c>
      <c r="J10" s="4"/>
      <c r="K10" s="4">
        <f t="shared" si="1"/>
        <v>21.114285714285728</v>
      </c>
      <c r="L10" s="7">
        <f t="shared" si="2"/>
        <v>0.2769285714285714</v>
      </c>
      <c r="M10" s="7">
        <f t="shared" si="3"/>
        <v>0.4544285714285714</v>
      </c>
    </row>
    <row r="11" spans="1:13" ht="12.75">
      <c r="A11" s="1">
        <v>225</v>
      </c>
      <c r="C11" s="4">
        <f>A11*C40</f>
        <v>126.00000000000001</v>
      </c>
      <c r="E11" s="8">
        <f>A11/C44*C46+C42</f>
        <v>57.871428571428574</v>
      </c>
      <c r="F11" s="9"/>
      <c r="G11" s="6">
        <f t="shared" si="0"/>
        <v>68.12857142857143</v>
      </c>
      <c r="I11" s="5">
        <f>A11/C44*C46+C42*2</f>
        <v>93.37142857142857</v>
      </c>
      <c r="J11" s="4"/>
      <c r="K11" s="4">
        <f t="shared" si="1"/>
        <v>32.62857142857145</v>
      </c>
      <c r="L11" s="7">
        <f t="shared" si="2"/>
        <v>0.2572063492063492</v>
      </c>
      <c r="M11" s="7">
        <f t="shared" si="3"/>
        <v>0.41498412698412696</v>
      </c>
    </row>
    <row r="12" spans="1:13" ht="12.75">
      <c r="A12" s="1">
        <v>250</v>
      </c>
      <c r="C12" s="4">
        <f>A12*C40</f>
        <v>140</v>
      </c>
      <c r="E12" s="8">
        <f>A12/C44*C46+C42</f>
        <v>60.35714285714286</v>
      </c>
      <c r="F12" s="9"/>
      <c r="G12" s="6">
        <f t="shared" si="0"/>
        <v>79.64285714285714</v>
      </c>
      <c r="I12" s="5">
        <f>A12/C44*C46+C42*2</f>
        <v>95.85714285714286</v>
      </c>
      <c r="J12" s="4"/>
      <c r="K12" s="4">
        <f t="shared" si="1"/>
        <v>44.14285714285714</v>
      </c>
      <c r="L12" s="7">
        <f t="shared" si="2"/>
        <v>0.24142857142857144</v>
      </c>
      <c r="M12" s="7">
        <f t="shared" si="3"/>
        <v>0.38342857142857145</v>
      </c>
    </row>
    <row r="13" spans="1:13" ht="12.75">
      <c r="A13" s="1">
        <v>275</v>
      </c>
      <c r="C13" s="4">
        <f>A13*C40</f>
        <v>154.00000000000003</v>
      </c>
      <c r="E13" s="8">
        <f>A13/C44*C46+C42</f>
        <v>62.84285714285714</v>
      </c>
      <c r="F13" s="9"/>
      <c r="G13" s="6">
        <f t="shared" si="0"/>
        <v>91.15714285714289</v>
      </c>
      <c r="I13" s="5">
        <f>A13/C44*C46+C42*2</f>
        <v>98.34285714285714</v>
      </c>
      <c r="J13" s="4"/>
      <c r="K13" s="4">
        <f t="shared" si="1"/>
        <v>55.65714285714289</v>
      </c>
      <c r="L13" s="7">
        <f t="shared" si="2"/>
        <v>0.2285194805194805</v>
      </c>
      <c r="M13" s="7">
        <f t="shared" si="3"/>
        <v>0.3576103896103896</v>
      </c>
    </row>
    <row r="14" spans="1:13" ht="12.75">
      <c r="A14" s="1">
        <v>300</v>
      </c>
      <c r="C14" s="4">
        <f>A14*C40</f>
        <v>168.00000000000003</v>
      </c>
      <c r="E14" s="8">
        <f>A14/C44*C46+C42</f>
        <v>65.32857142857142</v>
      </c>
      <c r="F14" s="9"/>
      <c r="G14" s="6">
        <f t="shared" si="0"/>
        <v>102.6714285714286</v>
      </c>
      <c r="I14" s="5">
        <f>A14/C44*C46+C42*2</f>
        <v>100.82857142857142</v>
      </c>
      <c r="J14" s="4"/>
      <c r="K14" s="4">
        <f t="shared" si="1"/>
        <v>67.1714285714286</v>
      </c>
      <c r="L14" s="7">
        <f t="shared" si="2"/>
        <v>0.21776190476190474</v>
      </c>
      <c r="M14" s="7">
        <f t="shared" si="3"/>
        <v>0.33609523809523806</v>
      </c>
    </row>
    <row r="15" spans="1:13" ht="12.75">
      <c r="A15" s="1">
        <v>325</v>
      </c>
      <c r="C15" s="4">
        <f>A15*C40</f>
        <v>182.00000000000003</v>
      </c>
      <c r="E15" s="8">
        <f>A15/C44*C46+C42</f>
        <v>67.81428571428572</v>
      </c>
      <c r="F15" s="9"/>
      <c r="G15" s="6">
        <f t="shared" si="0"/>
        <v>114.18571428571431</v>
      </c>
      <c r="I15" s="5">
        <f>A15/C44*C46+C42*2</f>
        <v>103.31428571428572</v>
      </c>
      <c r="J15" s="4"/>
      <c r="K15" s="4">
        <f t="shared" si="1"/>
        <v>78.68571428571431</v>
      </c>
      <c r="L15" s="7">
        <f t="shared" si="2"/>
        <v>0.20865934065934066</v>
      </c>
      <c r="M15" s="7">
        <f t="shared" si="3"/>
        <v>0.3178901098901099</v>
      </c>
    </row>
    <row r="16" spans="1:13" ht="12.75">
      <c r="A16" s="1">
        <v>350</v>
      </c>
      <c r="C16" s="4">
        <f>A16*C40</f>
        <v>196.00000000000003</v>
      </c>
      <c r="E16" s="8">
        <f>A16/C44*C46+C42</f>
        <v>70.3</v>
      </c>
      <c r="F16" s="9"/>
      <c r="G16" s="6">
        <f t="shared" si="0"/>
        <v>125.70000000000003</v>
      </c>
      <c r="I16" s="5">
        <f>A16/C44*C46+C42*2</f>
        <v>105.8</v>
      </c>
      <c r="J16" s="4"/>
      <c r="K16" s="4">
        <f t="shared" si="1"/>
        <v>90.20000000000003</v>
      </c>
      <c r="L16" s="7">
        <f t="shared" si="2"/>
        <v>0.20085714285714285</v>
      </c>
      <c r="M16" s="7">
        <f t="shared" si="3"/>
        <v>0.30228571428571427</v>
      </c>
    </row>
    <row r="17" spans="1:13" ht="12.75">
      <c r="A17" s="1">
        <v>375</v>
      </c>
      <c r="C17" s="4">
        <f>A17*C40</f>
        <v>210.00000000000003</v>
      </c>
      <c r="E17" s="8">
        <f>A17/C44*C46+C42</f>
        <v>72.78571428571428</v>
      </c>
      <c r="F17" s="9"/>
      <c r="G17" s="6">
        <f t="shared" si="0"/>
        <v>137.21428571428575</v>
      </c>
      <c r="I17" s="8">
        <f>A17/C44*C46+C42*2</f>
        <v>108.28571428571428</v>
      </c>
      <c r="J17" s="9"/>
      <c r="K17" s="4">
        <f t="shared" si="1"/>
        <v>101.71428571428575</v>
      </c>
      <c r="L17" s="7">
        <f t="shared" si="2"/>
        <v>0.19409523809523807</v>
      </c>
      <c r="M17" s="7">
        <f t="shared" si="3"/>
        <v>0.2887619047619047</v>
      </c>
    </row>
    <row r="18" spans="1:13" ht="12.75">
      <c r="A18" s="1">
        <v>400</v>
      </c>
      <c r="C18" s="4">
        <f>A18*C40</f>
        <v>224.00000000000003</v>
      </c>
      <c r="E18" s="8">
        <f>A18/C44*C46+C42</f>
        <v>75.27142857142857</v>
      </c>
      <c r="F18" s="9"/>
      <c r="G18" s="6">
        <f t="shared" si="0"/>
        <v>148.72857142857146</v>
      </c>
      <c r="I18" s="8">
        <f>A18/C44*C46+C42*2</f>
        <v>110.77142857142857</v>
      </c>
      <c r="J18" s="9"/>
      <c r="K18" s="4">
        <f t="shared" si="1"/>
        <v>113.22857142857146</v>
      </c>
      <c r="L18" s="7">
        <f t="shared" si="2"/>
        <v>0.18817857142857142</v>
      </c>
      <c r="M18" s="7">
        <f t="shared" si="3"/>
        <v>0.2769285714285714</v>
      </c>
    </row>
    <row r="19" spans="1:13" ht="12.75">
      <c r="A19" s="1">
        <v>425</v>
      </c>
      <c r="C19" s="4">
        <f>A19*C40</f>
        <v>238.00000000000003</v>
      </c>
      <c r="E19" s="8">
        <f>A19/C44*C46+C42</f>
        <v>77.75714285714285</v>
      </c>
      <c r="F19" s="9"/>
      <c r="G19" s="6">
        <f t="shared" si="0"/>
        <v>160.2428571428572</v>
      </c>
      <c r="I19" s="8">
        <f>A19/C44*C46+C42*2</f>
        <v>113.25714285714285</v>
      </c>
      <c r="J19" s="9"/>
      <c r="K19" s="4">
        <f t="shared" si="1"/>
        <v>124.74285714285718</v>
      </c>
      <c r="L19" s="7">
        <f t="shared" si="2"/>
        <v>0.1829579831932773</v>
      </c>
      <c r="M19" s="7">
        <f t="shared" si="3"/>
        <v>0.2664873949579832</v>
      </c>
    </row>
    <row r="20" spans="1:13" ht="12.75">
      <c r="A20" s="1">
        <v>450</v>
      </c>
      <c r="C20" s="4">
        <f>A20*C40</f>
        <v>252.00000000000003</v>
      </c>
      <c r="E20" s="8">
        <f>A20/C44*C46+C42</f>
        <v>80.24285714285715</v>
      </c>
      <c r="F20" s="9"/>
      <c r="G20" s="6">
        <f t="shared" si="0"/>
        <v>171.75714285714287</v>
      </c>
      <c r="I20" s="8">
        <f>A20/C44*C46+C42*2</f>
        <v>115.74285714285715</v>
      </c>
      <c r="J20" s="9"/>
      <c r="K20" s="4">
        <f t="shared" si="1"/>
        <v>136.25714285714287</v>
      </c>
      <c r="L20" s="7">
        <f t="shared" si="2"/>
        <v>0.17831746031746032</v>
      </c>
      <c r="M20" s="7">
        <f t="shared" si="3"/>
        <v>0.2572063492063492</v>
      </c>
    </row>
    <row r="21" spans="1:13" ht="12.75">
      <c r="A21" s="1">
        <v>475</v>
      </c>
      <c r="C21" s="4">
        <f>A21*C40</f>
        <v>266</v>
      </c>
      <c r="E21" s="8">
        <f>A21/C44*C46+C42</f>
        <v>82.72857142857143</v>
      </c>
      <c r="F21" s="9"/>
      <c r="G21" s="6">
        <f t="shared" si="0"/>
        <v>183.27142857142857</v>
      </c>
      <c r="I21" s="8">
        <f>A21/C44*C46+C42*2</f>
        <v>118.22857142857143</v>
      </c>
      <c r="J21" s="9"/>
      <c r="K21" s="4">
        <f t="shared" si="1"/>
        <v>147.77142857142857</v>
      </c>
      <c r="L21" s="7">
        <f t="shared" si="2"/>
        <v>0.17416541353383458</v>
      </c>
      <c r="M21" s="7">
        <f t="shared" si="3"/>
        <v>0.24890225563909774</v>
      </c>
    </row>
    <row r="22" spans="1:13" ht="12.75">
      <c r="A22" s="1">
        <v>500</v>
      </c>
      <c r="C22" s="4">
        <f>A22*C40</f>
        <v>280</v>
      </c>
      <c r="E22" s="8">
        <f>A22/C44*C46+C42</f>
        <v>85.21428571428572</v>
      </c>
      <c r="F22" s="9"/>
      <c r="G22" s="6">
        <f t="shared" si="0"/>
        <v>194.78571428571428</v>
      </c>
      <c r="I22" s="8">
        <f>A22/C44*C46+C42*2</f>
        <v>120.71428571428572</v>
      </c>
      <c r="J22" s="9"/>
      <c r="K22" s="4">
        <f t="shared" si="1"/>
        <v>159.28571428571428</v>
      </c>
      <c r="L22" s="7">
        <f t="shared" si="2"/>
        <v>0.17042857142857146</v>
      </c>
      <c r="M22" s="7">
        <f t="shared" si="3"/>
        <v>0.24142857142857144</v>
      </c>
    </row>
    <row r="23" spans="1:13" ht="12.75">
      <c r="A23" s="1">
        <v>525</v>
      </c>
      <c r="C23" s="4">
        <f>A23*C40</f>
        <v>294</v>
      </c>
      <c r="E23" s="8">
        <f>A23/C44*C46+C42</f>
        <v>87.69999999999999</v>
      </c>
      <c r="F23" s="9"/>
      <c r="G23" s="6">
        <f t="shared" si="0"/>
        <v>206.3</v>
      </c>
      <c r="I23" s="8">
        <f>A23/C44*C46+C42*2</f>
        <v>123.19999999999999</v>
      </c>
      <c r="J23" s="9"/>
      <c r="K23" s="4">
        <f t="shared" si="1"/>
        <v>170.8</v>
      </c>
      <c r="L23" s="7">
        <f t="shared" si="2"/>
        <v>0.16704761904761903</v>
      </c>
      <c r="M23" s="7">
        <f t="shared" si="3"/>
        <v>0.23466666666666663</v>
      </c>
    </row>
    <row r="24" spans="1:13" ht="12.75">
      <c r="A24" s="1">
        <v>550</v>
      </c>
      <c r="C24" s="4">
        <f>A24*C40</f>
        <v>308.00000000000006</v>
      </c>
      <c r="E24" s="8">
        <f>A24/C44*C46+C42</f>
        <v>90.18571428571428</v>
      </c>
      <c r="F24" s="9"/>
      <c r="G24" s="6">
        <f t="shared" si="0"/>
        <v>217.81428571428577</v>
      </c>
      <c r="I24" s="8">
        <f>A24/C44*C46+C42*2</f>
        <v>125.68571428571428</v>
      </c>
      <c r="J24" s="9"/>
      <c r="K24" s="4">
        <f t="shared" si="1"/>
        <v>182.31428571428577</v>
      </c>
      <c r="L24" s="7">
        <f t="shared" si="2"/>
        <v>0.16397402597402597</v>
      </c>
      <c r="M24" s="7">
        <f t="shared" si="3"/>
        <v>0.2285194805194805</v>
      </c>
    </row>
    <row r="25" spans="1:13" ht="12.75">
      <c r="A25" s="1">
        <v>575</v>
      </c>
      <c r="C25" s="4">
        <f>A25*C40</f>
        <v>322.00000000000006</v>
      </c>
      <c r="E25" s="5">
        <f>A25/C44*C46+C42</f>
        <v>92.67142857142856</v>
      </c>
      <c r="F25" s="4"/>
      <c r="G25" s="6">
        <f t="shared" si="0"/>
        <v>229.32857142857148</v>
      </c>
      <c r="I25" s="8">
        <f>A25/C44*C46+C42*2</f>
        <v>128.17142857142858</v>
      </c>
      <c r="J25" s="9"/>
      <c r="K25" s="4">
        <f t="shared" si="1"/>
        <v>193.82857142857148</v>
      </c>
      <c r="L25" s="7">
        <f t="shared" si="2"/>
        <v>0.16116770186335402</v>
      </c>
      <c r="M25" s="7">
        <f t="shared" si="3"/>
        <v>0.22290683229813665</v>
      </c>
    </row>
    <row r="26" spans="1:13" ht="12.75">
      <c r="A26" s="1">
        <v>600</v>
      </c>
      <c r="C26" s="4">
        <f>A26*C40</f>
        <v>336.00000000000006</v>
      </c>
      <c r="E26" s="5">
        <f>A26/C44*C46+C42</f>
        <v>95.15714285714284</v>
      </c>
      <c r="F26" s="4"/>
      <c r="G26" s="6">
        <f t="shared" si="0"/>
        <v>240.8428571428572</v>
      </c>
      <c r="I26" s="8">
        <f>A26/C44*C46+C42*2</f>
        <v>130.65714285714284</v>
      </c>
      <c r="J26" s="9"/>
      <c r="K26" s="4">
        <f t="shared" si="1"/>
        <v>205.3428571428572</v>
      </c>
      <c r="L26" s="7">
        <f t="shared" si="2"/>
        <v>0.15859523809523807</v>
      </c>
      <c r="M26" s="7">
        <f t="shared" si="3"/>
        <v>0.21776190476190474</v>
      </c>
    </row>
    <row r="27" spans="1:13" ht="12.75">
      <c r="A27" s="1">
        <v>625</v>
      </c>
      <c r="C27" s="4">
        <f>A27*C40</f>
        <v>350.00000000000006</v>
      </c>
      <c r="E27" s="5">
        <f>A27/C44*C46+C42</f>
        <v>97.64285714285714</v>
      </c>
      <c r="F27" s="4"/>
      <c r="G27" s="6">
        <f t="shared" si="0"/>
        <v>252.35714285714292</v>
      </c>
      <c r="I27" s="8">
        <f>A27/C44*C46+C42*2</f>
        <v>133.14285714285714</v>
      </c>
      <c r="J27" s="9"/>
      <c r="K27" s="4">
        <f t="shared" si="1"/>
        <v>216.85714285714292</v>
      </c>
      <c r="L27" s="7">
        <f t="shared" si="2"/>
        <v>0.1562285714285714</v>
      </c>
      <c r="M27" s="7">
        <f t="shared" si="3"/>
        <v>0.21302857142857143</v>
      </c>
    </row>
    <row r="28" spans="1:13" ht="12.75">
      <c r="A28" s="1">
        <v>650</v>
      </c>
      <c r="C28" s="4">
        <f>A28*C40</f>
        <v>364.00000000000006</v>
      </c>
      <c r="E28" s="5">
        <f>A28/C44*C46+C42</f>
        <v>100.12857142857143</v>
      </c>
      <c r="F28" s="4"/>
      <c r="G28" s="6">
        <f t="shared" si="0"/>
        <v>263.8714285714286</v>
      </c>
      <c r="I28" s="8">
        <f>A28/C44*C46+C42*2</f>
        <v>135.62857142857143</v>
      </c>
      <c r="J28" s="9"/>
      <c r="K28" s="4">
        <f t="shared" si="1"/>
        <v>228.37142857142862</v>
      </c>
      <c r="L28" s="7">
        <f t="shared" si="2"/>
        <v>0.15404395604395604</v>
      </c>
      <c r="M28" s="7">
        <f t="shared" si="3"/>
        <v>0.20865934065934066</v>
      </c>
    </row>
    <row r="29" spans="1:13" ht="12.75">
      <c r="A29" s="1">
        <v>675</v>
      </c>
      <c r="C29" s="4">
        <f>A29*C40</f>
        <v>378.00000000000006</v>
      </c>
      <c r="E29" s="5">
        <f>A29/C44*C46+C42</f>
        <v>102.61428571428571</v>
      </c>
      <c r="F29" s="4"/>
      <c r="G29" s="6">
        <f t="shared" si="0"/>
        <v>275.38571428571436</v>
      </c>
      <c r="I29" s="8">
        <f>A29/C44*C46+C42*2</f>
        <v>138.1142857142857</v>
      </c>
      <c r="J29" s="9"/>
      <c r="K29" s="4">
        <f t="shared" si="1"/>
        <v>239.88571428571436</v>
      </c>
      <c r="L29" s="7">
        <f t="shared" si="2"/>
        <v>0.15202116402116403</v>
      </c>
      <c r="M29" s="7">
        <f t="shared" si="3"/>
        <v>0.20461375661375658</v>
      </c>
    </row>
    <row r="30" spans="1:13" ht="12.75">
      <c r="A30" s="1">
        <v>700</v>
      </c>
      <c r="C30" s="4">
        <f>A30*C40</f>
        <v>392.00000000000006</v>
      </c>
      <c r="E30" s="5">
        <f>A30/C44*C46+C42</f>
        <v>105.1</v>
      </c>
      <c r="F30" s="4"/>
      <c r="G30" s="6">
        <f t="shared" si="0"/>
        <v>286.9000000000001</v>
      </c>
      <c r="I30" s="8">
        <f>A30/C44*C46+C42*2</f>
        <v>140.6</v>
      </c>
      <c r="J30" s="9"/>
      <c r="K30" s="4">
        <f t="shared" si="1"/>
        <v>251.40000000000006</v>
      </c>
      <c r="L30" s="7">
        <f t="shared" si="2"/>
        <v>0.15014285714285713</v>
      </c>
      <c r="M30" s="7">
        <f t="shared" si="3"/>
        <v>0.20085714285714285</v>
      </c>
    </row>
    <row r="31" spans="1:13" ht="12.75">
      <c r="A31" s="1">
        <v>750</v>
      </c>
      <c r="C31" s="4">
        <f>A31*C40</f>
        <v>420.00000000000006</v>
      </c>
      <c r="E31" s="5">
        <f>A31/C44*C46+C42</f>
        <v>110.07142857142857</v>
      </c>
      <c r="F31" s="4"/>
      <c r="G31" s="6">
        <f t="shared" si="0"/>
        <v>309.9285714285715</v>
      </c>
      <c r="I31" s="8">
        <f>A31/C44*C46+C42*2</f>
        <v>145.57142857142856</v>
      </c>
      <c r="J31" s="9"/>
      <c r="K31" s="4">
        <f t="shared" si="1"/>
        <v>274.4285714285715</v>
      </c>
      <c r="L31" s="7">
        <f t="shared" si="2"/>
        <v>0.14676190476190476</v>
      </c>
      <c r="M31" s="7">
        <f t="shared" si="3"/>
        <v>0.19409523809523807</v>
      </c>
    </row>
    <row r="32" spans="1:13" ht="12.75">
      <c r="A32" s="1">
        <v>800</v>
      </c>
      <c r="C32" s="4">
        <f>A32*C40</f>
        <v>448.00000000000006</v>
      </c>
      <c r="E32" s="5">
        <f>A32/C44*C46+C42</f>
        <v>115.04285714285714</v>
      </c>
      <c r="F32" s="4"/>
      <c r="G32" s="6">
        <f t="shared" si="0"/>
        <v>332.9571428571429</v>
      </c>
      <c r="I32" s="8">
        <f>A32/C44*C46+C42*2</f>
        <v>150.54285714285714</v>
      </c>
      <c r="J32" s="9"/>
      <c r="K32" s="4">
        <f t="shared" si="1"/>
        <v>297.4571428571429</v>
      </c>
      <c r="L32" s="7">
        <f t="shared" si="2"/>
        <v>0.14380357142857142</v>
      </c>
      <c r="M32" s="7">
        <f t="shared" si="3"/>
        <v>0.18817857142857142</v>
      </c>
    </row>
    <row r="33" spans="1:13" ht="12.75">
      <c r="A33" s="1">
        <v>850</v>
      </c>
      <c r="C33" s="4">
        <f>A33*C40</f>
        <v>476.00000000000006</v>
      </c>
      <c r="E33" s="5">
        <f>A33/C44*C46+C42</f>
        <v>120.0142857142857</v>
      </c>
      <c r="F33" s="4"/>
      <c r="G33" s="6">
        <f t="shared" si="0"/>
        <v>355.9857142857144</v>
      </c>
      <c r="I33" s="8">
        <f>A33/C44*C46+C42*2</f>
        <v>155.5142857142857</v>
      </c>
      <c r="J33" s="9"/>
      <c r="K33" s="4">
        <f t="shared" si="1"/>
        <v>320.4857142857144</v>
      </c>
      <c r="L33" s="7">
        <f t="shared" si="2"/>
        <v>0.14119327731092435</v>
      </c>
      <c r="M33" s="7">
        <f t="shared" si="3"/>
        <v>0.1829579831932773</v>
      </c>
    </row>
    <row r="34" spans="1:13" ht="12.75">
      <c r="A34" s="1">
        <v>900</v>
      </c>
      <c r="C34" s="4">
        <f>A34*C40</f>
        <v>504.00000000000006</v>
      </c>
      <c r="E34" s="5">
        <f>A34/C44*C46+C42</f>
        <v>124.9857142857143</v>
      </c>
      <c r="F34" s="4"/>
      <c r="G34" s="6">
        <f t="shared" si="0"/>
        <v>379.01428571428573</v>
      </c>
      <c r="I34" s="8">
        <f>A34/C44*C46+C42*2</f>
        <v>160.4857142857143</v>
      </c>
      <c r="J34" s="9"/>
      <c r="K34" s="4">
        <f t="shared" si="1"/>
        <v>343.51428571428573</v>
      </c>
      <c r="L34" s="7">
        <f t="shared" si="2"/>
        <v>0.13887301587301587</v>
      </c>
      <c r="M34" s="7">
        <f t="shared" si="3"/>
        <v>0.17831746031746032</v>
      </c>
    </row>
    <row r="35" spans="1:13" ht="12.75">
      <c r="A35" s="1">
        <v>950</v>
      </c>
      <c r="C35" s="4">
        <f>A35*C40</f>
        <v>532</v>
      </c>
      <c r="E35" s="5">
        <f>A35/C44*C46+C42</f>
        <v>129.95714285714286</v>
      </c>
      <c r="F35" s="4"/>
      <c r="G35" s="6">
        <f t="shared" si="0"/>
        <v>402.04285714285714</v>
      </c>
      <c r="I35" s="8">
        <f>A35/C44*C46+C42*2</f>
        <v>165.45714285714286</v>
      </c>
      <c r="J35" s="9"/>
      <c r="K35" s="4">
        <f t="shared" si="1"/>
        <v>366.54285714285714</v>
      </c>
      <c r="L35" s="7">
        <f t="shared" si="2"/>
        <v>0.136796992481203</v>
      </c>
      <c r="M35" s="7">
        <f t="shared" si="3"/>
        <v>0.17416541353383458</v>
      </c>
    </row>
    <row r="36" spans="1:13" ht="12.75">
      <c r="A36" s="1">
        <v>1000</v>
      </c>
      <c r="C36" s="4">
        <f>A36*C40</f>
        <v>560</v>
      </c>
      <c r="E36" s="5">
        <f>A36/C44*C46+C42</f>
        <v>134.92857142857144</v>
      </c>
      <c r="F36" s="4"/>
      <c r="G36" s="6">
        <f t="shared" si="0"/>
        <v>425.07142857142856</v>
      </c>
      <c r="I36" s="8">
        <f>A36/C44*C46+C42*2</f>
        <v>170.42857142857144</v>
      </c>
      <c r="J36" s="9"/>
      <c r="K36" s="4">
        <f t="shared" si="1"/>
        <v>389.57142857142856</v>
      </c>
      <c r="L36" s="7">
        <f t="shared" si="2"/>
        <v>0.13492857142857145</v>
      </c>
      <c r="M36" s="7">
        <f t="shared" si="3"/>
        <v>0.17042857142857146</v>
      </c>
    </row>
    <row r="37" spans="5:13" ht="12.75">
      <c r="E37" s="5"/>
      <c r="F37" s="4"/>
      <c r="G37" s="6"/>
      <c r="I37" s="8"/>
      <c r="J37" s="9"/>
      <c r="L37" s="7"/>
      <c r="M37" s="7"/>
    </row>
    <row r="39" spans="1:12" ht="13.5" thickBot="1">
      <c r="A39" s="26"/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0.56</v>
      </c>
      <c r="D40" s="14"/>
      <c r="G40" s="25" t="s">
        <v>17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15</v>
      </c>
    </row>
    <row r="44" spans="1:7" ht="12.75">
      <c r="A44" s="13" t="s">
        <v>4</v>
      </c>
      <c r="C44" s="15">
        <v>28</v>
      </c>
      <c r="D44" s="15"/>
      <c r="G44" s="4" t="s">
        <v>6</v>
      </c>
    </row>
    <row r="46" spans="1:12" ht="12.75">
      <c r="A46" s="13" t="s">
        <v>5</v>
      </c>
      <c r="C46" s="16">
        <v>2.784</v>
      </c>
      <c r="G46" s="22" t="s">
        <v>16</v>
      </c>
      <c r="H46" s="18"/>
      <c r="I46" s="18"/>
      <c r="J46" s="18"/>
      <c r="K46" s="17"/>
      <c r="L46" s="18"/>
    </row>
    <row r="47" ht="12.75">
      <c r="C47" s="16"/>
    </row>
    <row r="48" spans="1:4" ht="12.75">
      <c r="A48" s="23" t="s">
        <v>18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
September 2021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49172-4D7C-4244-90C5-9FBB4716160C}">
  <ds:schemaRefs>
    <ds:schemaRef ds:uri="http://purl.org/dc/elements/1.1/"/>
    <ds:schemaRef ds:uri="http://www.w3.org/XML/1998/namespace"/>
    <ds:schemaRef ds:uri="http://purl.org/dc/dcmitype/"/>
    <ds:schemaRef ds:uri="88e16ede-0d2f-476f-8b3c-ec773834cc60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2021-09-01T13:41:09Z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